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f9755ed0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Leakage Calculator" sheetId="1" r:id="R901c8f40a01b48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&quot;KES &quot; #,##0"/>
    <x:numFmt numFmtId="202" formatCode="0"/>
    <x:numFmt numFmtId="203" formatCode="0.0"/>
  </x:numFmts>
  <x:fonts count="12">
    <x:font>
      <x:sz val="11"/>
      <x:name val="Carlito"/>
    </x:font>
    <x:font>
      <x:sz val="10"/>
      <x:color rgb="FFF7FAFF"/>
      <x:name val="Inter"/>
    </x:font>
    <x:font>
      <x:b/>
      <x:sz val="18"/>
      <x:color rgb="FF00E5FF"/>
      <x:name val="Inter"/>
    </x:font>
    <x:font>
      <x:sz val="11"/>
      <x:color rgb="FF98A3B7"/>
      <x:name val="Inter"/>
    </x:font>
    <x:font>
      <x:b/>
      <x:sz val="10"/>
      <x:color rgb="FF00E5FF"/>
      <x:name val="Inter"/>
    </x:font>
    <x:font>
      <x:b/>
      <x:sz val="10"/>
      <x:color rgb="FF8B5CF6"/>
      <x:name val="Inter"/>
    </x:font>
    <x:font>
      <x:b/>
      <x:sz val="11"/>
      <x:color rgb="FF00E5FF"/>
      <x:name val="Inter"/>
    </x:font>
    <x:font>
      <x:b/>
      <x:sz val="11"/>
      <x:color rgb="FF7CFFB2"/>
      <x:name val="Inter"/>
    </x:font>
    <x:font>
      <x:b/>
      <x:sz val="12"/>
      <x:color rgb="FF00E5FF"/>
      <x:name val="Inter"/>
    </x:font>
    <x:font>
      <x:sz val="9"/>
      <x:color rgb="FFF7FAFF"/>
      <x:name val="Inter"/>
    </x:font>
    <x:font>
      <x:b/>
      <x:sz val="9"/>
      <x:color rgb="FF00E5FF"/>
      <x:name val="Inter"/>
    </x:font>
    <x:font>
      <x:i/>
      <x:sz val="9"/>
      <x:color rgb="FFFFB86B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30509"/>
      </x:patternFill>
    </x:fill>
    <x:fill>
      <x:patternFill patternType="solid">
        <x:fgColor rgb="FF0D1424"/>
      </x:patternFill>
    </x:fill>
    <x:fill>
      <x:patternFill patternType="solid">
        <x:fgColor rgb="FF18121F"/>
      </x:patternFill>
    </x:fill>
    <x:fill>
      <x:patternFill patternType="solid">
        <x:fgColor rgb="FF102235"/>
      </x:patternFill>
    </x:fill>
  </x:fills>
  <x:borders count="11">
    <x:border/>
    <x:border/>
    <x:border>
      <x:bottom/>
    </x:border>
    <x:border>
      <x:bottom/>
    </x:border>
    <x:border>
      <x:bottom/>
    </x:border>
    <x:border>
      <x:bottom/>
    </x:border>
    <x:border>
      <x:bottom/>
    </x:border>
    <x:border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left" wrapText="1"/>
    </x:xf>
    <x:xf numFmtId="0" fontId="1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3" borderId="6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6" fillId="3" borderId="7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0" fontId="9" fillId="3" borderId="6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9" fillId="3" borderId="7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0" fillId="3" borderId="6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wrapText="1"/>
    </x:xf>
    <x:xf numFmtId="0" fontId="10" fillId="3" borderId="7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200" fontId="6" fillId="3" borderId="1" xfId="0" applyNumberFormat="1" applyFont="1" applyFill="1" applyBorder="1" applyAlignment="1">
      <x:alignment wrapText="1"/>
    </x:xf>
    <x:xf numFmtId="201" fontId="6" fillId="3" borderId="0" xfId="0" applyNumberFormat="1" applyFont="1" applyFill="1" applyBorder="1" applyAlignment="1">
      <x:alignment wrapText="1"/>
    </x:xf>
    <x:xf numFmtId="201" fontId="6" fillId="3" borderId="1" xfId="0" applyNumberFormat="1" applyFont="1" applyFill="1" applyBorder="1" applyAlignment="1">
      <x:alignment wrapText="1"/>
    </x:xf>
    <x:xf numFmtId="202" fontId="7" fillId="3" borderId="0" xfId="0" applyNumberFormat="1" applyFont="1" applyFill="1" applyBorder="1" applyAlignment="1">
      <x:alignment wrapText="1"/>
    </x:xf>
    <x:xf numFmtId="202" fontId="7" fillId="3" borderId="1" xfId="0" applyNumberFormat="1" applyFont="1" applyFill="1" applyBorder="1" applyAlignment="1">
      <x:alignment wrapText="1"/>
    </x:xf>
    <x:xf numFmtId="201" fontId="7" fillId="3" borderId="0" xfId="0" applyNumberFormat="1" applyFont="1" applyFill="1" applyBorder="1" applyAlignment="1">
      <x:alignment wrapText="1"/>
    </x:xf>
    <x:xf numFmtId="201" fontId="7" fillId="3" borderId="1" xfId="0" applyNumberFormat="1" applyFont="1" applyFill="1" applyBorder="1" applyAlignment="1">
      <x:alignment wrapText="1"/>
    </x:xf>
    <x:xf numFmtId="203" fontId="7" fillId="3" borderId="0" xfId="0" applyNumberFormat="1" applyFont="1" applyFill="1" applyBorder="1" applyAlignment="1">
      <x:alignment wrapText="1"/>
    </x:xf>
    <x:xf numFmtId="203" fontId="7" fillId="3" borderId="6" xfId="0" applyNumberFormat="1" applyFont="1" applyFill="1" applyBorder="1" applyAlignment="1">
      <x:alignment wrapText="1"/>
    </x:xf>
    <x:xf numFmtId="203" fontId="7" fillId="3" borderId="1" xfId="0" applyNumberFormat="1" applyFont="1" applyFill="1" applyBorder="1" applyAlignment="1">
      <x:alignment wrapText="1"/>
    </x:xf>
    <x:xf numFmtId="203" fontId="7" fillId="3" borderId="7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1" fontId="6" fillId="5" borderId="0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200" fontId="6" fillId="5" borderId="1" xfId="0" applyNumberFormat="1" applyFont="1" applyFill="1" applyBorder="1" applyAlignment="1">
      <x:alignment wrapText="1"/>
    </x:xf>
    <x:xf numFmtId="201" fontId="6" fillId="5" borderId="1" xfId="0" applyNumberFormat="1" applyFont="1" applyFill="1" applyBorder="1" applyAlignment="1">
      <x:alignment wrapText="1"/>
    </x:xf>
    <x:xf numFmtId="0" fontId="6" fillId="5" borderId="7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wrapText="1"/>
    </x:xf>
    <x:xf numFmtId="200" fontId="6" fillId="5" borderId="9" xfId="0" applyNumberFormat="1" applyFont="1" applyFill="1" applyBorder="1" applyAlignment="1">
      <x:alignment wrapText="1"/>
    </x:xf>
    <x:xf numFmtId="201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3dddac8b240ae" /><Relationship Type="http://schemas.openxmlformats.org/officeDocument/2006/relationships/theme" Target="/xl/theme/theme1.xml" Id="R4606dae9dd7c4e5d" /><Relationship Type="http://schemas.openxmlformats.org/officeDocument/2006/relationships/sharedStrings" Target="/xl/sharedStrings.xml" Id="R0a5477b351eb4313" /><Relationship Type="http://schemas.openxmlformats.org/officeDocument/2006/relationships/worksheet" Target="/xl/worksheets/sheet1.xml" Id="R901c8f40a01b48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260dc23cbbe4a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Enquiries exposed to process gaps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cat>
            <c:strRef>
              <c:f>'Lead Leakage Calculator'!$D$5:$D$7</c:f>
              <c:strCache>
                <c:ptCount val="0"/>
              </c:strCache>
            </c:strRef>
          </c:cat>
          <c:val>
            <c:numRef>
              <c:f>'Lead Leakage Calculator'!$E$5:$E$7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60dc23cbbe4a1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9022699fb5349c1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3" max="3" width="4" hidden="0" customWidth="1"/>
    <x:col min="4" max="4" width="35" hidden="0" customWidth="1"/>
    <x:col min="5" max="5" width="20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10" t="str">
        <x:v>RAINLIGHT AI | LEAD LEAKAGE CALCULATOR</x:v>
      </x:c>
      <x:c r="B1" s="10"/>
      <x:c r="C1" s="10"/>
      <x:c r="D1" s="10"/>
      <x:c r="E1" s="10"/>
      <x:c r="F1" s="10"/>
      <x:c r="G1" s="10"/>
      <x:c r="H1" s="10"/>
    </x:row>
    <x:row r="2" ht="22" customHeight="1">
      <x:c r="A2" s="15" t="str">
        <x:v>Planning estimate for response, follow-up and manual-handling gaps</x:v>
      </x:c>
      <x:c r="B2" s="15"/>
      <x:c r="C2" s="15"/>
      <x:c r="D2" s="15"/>
      <x:c r="E2" s="15"/>
      <x:c r="F2" s="15"/>
      <x:c r="G2" s="15"/>
      <x:c r="H2" s="15"/>
    </x:row>
    <x:row r="3">
      <x:c r="A3" s="6"/>
      <x:c r="B3" s="6"/>
      <x:c r="C3" s="6"/>
      <x:c r="D3" s="6"/>
      <x:c r="E3" s="6"/>
      <x:c r="F3" s="6"/>
      <x:c r="G3" s="6"/>
      <x:c r="H3" s="6"/>
    </x:row>
    <x:row r="4">
      <x:c r="A4" s="20" t="str">
        <x:v>INPUT</x:v>
      </x:c>
      <x:c r="B4" s="20" t="str">
        <x:v>VALUE</x:v>
      </x:c>
      <x:c r="C4" s="6"/>
      <x:c r="D4" s="25" t="str">
        <x:v>OUTPUT</x:v>
      </x:c>
      <x:c r="E4" s="25" t="str">
        <x:v>ESTIMATE</x:v>
      </x:c>
      <x:c r="F4" s="6"/>
      <x:c r="G4" s="6"/>
      <x:c r="H4" s="6"/>
    </x:row>
    <x:row r="5">
      <x:c r="A5" s="18" t="str">
        <x:v>Monthly enquiries</x:v>
      </x:c>
      <x:c r="B5" s="74" t="n">
        <x:v>100</x:v>
      </x:c>
      <x:c r="C5" s="6"/>
      <x:c r="D5" s="18" t="str">
        <x:v>Enquiries receiving late response</x:v>
      </x:c>
      <x:c r="E5" s="58" t="n">
        <x:f>B5*B6</x:f>
        <x:v>25</x:v>
      </x:c>
      <x:c r="F5" s="6"/>
      <x:c r="G5" s="6"/>
      <x:c r="H5" s="6"/>
    </x:row>
    <x:row r="6">
      <x:c r="A6" s="18" t="str">
        <x:v>Late response rate</x:v>
      </x:c>
      <x:c r="B6" s="75" t="n">
        <x:v>0.25</x:v>
      </x:c>
      <x:c r="C6" s="6"/>
      <x:c r="D6" s="18" t="str">
        <x:v>Enquiries receiving no follow-up</x:v>
      </x:c>
      <x:c r="E6" s="58" t="n">
        <x:f>B5*B7</x:f>
        <x:v>20</x:v>
      </x:c>
      <x:c r="F6" s="6"/>
      <x:c r="G6" s="6"/>
      <x:c r="H6" s="6"/>
    </x:row>
    <x:row r="7">
      <x:c r="A7" s="18" t="str">
        <x:v>No follow-up rate</x:v>
      </x:c>
      <x:c r="B7" s="75" t="n">
        <x:v>0.2</x:v>
      </x:c>
      <x:c r="C7" s="6"/>
      <x:c r="D7" s="18" t="str">
        <x:v>Potentially affected enquiries</x:v>
      </x:c>
      <x:c r="E7" s="58" t="n">
        <x:f>MIN(B5,E5+E6)</x:f>
        <x:v>45</x:v>
      </x:c>
      <x:c r="F7" s="6"/>
      <x:c r="G7" s="6"/>
      <x:c r="H7" s="6"/>
    </x:row>
    <x:row r="8">
      <x:c r="A8" s="18" t="str">
        <x:v>Average sale value (KES)</x:v>
      </x:c>
      <x:c r="B8" s="76" t="n">
        <x:v>10000</x:v>
      </x:c>
      <x:c r="C8" s="6"/>
      <x:c r="D8" s="18" t="str">
        <x:v>Planning value associated with affected enquiries</x:v>
      </x:c>
      <x:c r="E8" s="60" t="n">
        <x:f>E7*B9*B8</x:f>
        <x:v>45000</x:v>
      </x:c>
      <x:c r="F8" s="6"/>
      <x:c r="G8" s="6"/>
      <x:c r="H8" s="6"/>
    </x:row>
    <x:row r="9">
      <x:c r="A9" s="18" t="str">
        <x:v>Current close rate</x:v>
      </x:c>
      <x:c r="B9" s="75" t="n">
        <x:v>0.1</x:v>
      </x:c>
      <x:c r="C9" s="6"/>
      <x:c r="D9" s="18" t="str">
        <x:v>Manual handling hours per month</x:v>
      </x:c>
      <x:c r="E9" s="62" t="n">
        <x:f>B5*B10/60</x:f>
        <x:v>13.333333333333334</x:v>
      </x:c>
      <x:c r="F9" s="6"/>
      <x:c r="G9" s="6"/>
      <x:c r="H9" s="6"/>
    </x:row>
    <x:row r="10">
      <x:c r="A10" s="28" t="str">
        <x:v>Manual minutes per enquiry</x:v>
      </x:c>
      <x:c r="B10" s="77" t="n">
        <x:v>8</x:v>
      </x:c>
      <x:c r="C10" s="6"/>
      <x:c r="D10" s="28" t="str">
        <x:v>Estimated annual manual hours</x:v>
      </x:c>
      <x:c r="E10" s="63" t="n">
        <x:f>E9*12</x:f>
        <x:v>160</x:v>
      </x:c>
      <x:c r="F10" s="6"/>
      <x:c r="G10" s="6"/>
      <x:c r="H10" s="6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>
      <x:c r="A12" s="38" t="str">
        <x:v>HOW TO INTERPRET THE RESULT</x:v>
      </x:c>
      <x:c r="B12" s="38"/>
      <x:c r="C12" s="38"/>
      <x:c r="D12" s="38"/>
      <x:c r="E12" s="38"/>
      <x:c r="F12" s="38"/>
      <x:c r="G12" s="38"/>
      <x:c r="H12" s="38"/>
    </x:row>
    <x:row r="13" ht="42" customHeight="1">
      <x:c r="A13" s="44" t="str">
        <x:v>Metric</x:v>
      </x:c>
      <x:c r="B13" s="40" t="str">
        <x:v>Meaning</x:v>
      </x:c>
      <x:c r="C13" s="40"/>
      <x:c r="D13" s="40"/>
      <x:c r="E13" s="40"/>
      <x:c r="F13" s="40"/>
      <x:c r="G13" s="40"/>
      <x:c r="H13" s="40"/>
    </x:row>
    <x:row r="14" ht="42" customHeight="1">
      <x:c r="A14" s="44" t="str">
        <x:v>Potentially affected enquiries</x:v>
      </x:c>
      <x:c r="B14" s="40" t="str">
        <x:v>A planning estimate of enquiries exposed to late response or no follow-up. It is not a prediction of recovered sales.</x:v>
      </x:c>
      <x:c r="C14" s="40"/>
      <x:c r="D14" s="40"/>
      <x:c r="E14" s="40"/>
      <x:c r="F14" s="40"/>
      <x:c r="G14" s="40"/>
      <x:c r="H14" s="40"/>
    </x:row>
    <x:row r="15" ht="42" customHeight="1">
      <x:c r="A15" s="44" t="str">
        <x:v>Planning value</x:v>
      </x:c>
      <x:c r="B15" s="40" t="str">
        <x:v>The sales value associated with affected enquiries at the current close rate. It is not guaranteed revenue.</x:v>
      </x:c>
      <x:c r="C15" s="40"/>
      <x:c r="D15" s="40"/>
      <x:c r="E15" s="40"/>
      <x:c r="F15" s="40"/>
      <x:c r="G15" s="40"/>
      <x:c r="H15" s="40"/>
    </x:row>
    <x:row r="16" ht="42" customHeight="1">
      <x:c r="A16" s="45" t="str">
        <x:v>Manual hours</x:v>
      </x:c>
      <x:c r="B16" s="41" t="str">
        <x:v>An estimate of time spent handling enquiries before considering qualification, routing, reporting or rework.</x:v>
      </x:c>
      <x:c r="C16" s="41"/>
      <x:c r="D16" s="41"/>
      <x:c r="E16" s="41"/>
      <x:c r="F16" s="41"/>
      <x:c r="G16" s="41"/>
      <x:c r="H16" s="41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49" t="str">
        <x:v>This is a planning estimate based on the values entered, not a forecast or guaranteed result.</x:v>
      </x:c>
      <x:c r="B18" s="49"/>
      <x:c r="C18" s="49"/>
      <x:c r="D18" s="49"/>
      <x:c r="E18" s="49"/>
      <x:c r="F18" s="49"/>
      <x:c r="G18" s="49"/>
      <x:c r="H18" s="49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52" t="str">
        <x:v>Book a Rainlight workflow review: https://cal.com/rainlightai/30min | +254 118 000 727</x:v>
      </x:c>
      <x:c r="B20" s="52"/>
      <x:c r="C20" s="52"/>
      <x:c r="D20" s="52"/>
      <x:c r="E20" s="52"/>
      <x:c r="F20" s="52"/>
      <x:c r="G20" s="52"/>
      <x:c r="H20" s="52"/>
    </x:row>
  </x:sheetData>
  <x:mergeCells>
    <x:mergeCell ref="A1:H1"/>
    <x:mergeCell ref="A2:H2"/>
    <x:mergeCell ref="A12:H12"/>
    <x:mergeCell ref="B13:H13"/>
    <x:mergeCell ref="B14:H14"/>
    <x:mergeCell ref="B15:H15"/>
    <x:mergeCell ref="B16:H16"/>
    <x:mergeCell ref="A18:H18"/>
    <x:mergeCell ref="A20:H20"/>
  </x:mergeCells>
  <x:pageMargins left="0.7" right="0.7" top="0.75" bottom="0.75" header="0.3" footer="0.3"/>
  <x:drawing xmlns:r="http://schemas.openxmlformats.org/officeDocument/2006/relationships" r:id="R09022699fb5349c1"/>
</x:worksheet>
</file>